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овые протоколы (олимпиада 2022)\"/>
    </mc:Choice>
  </mc:AlternateContent>
  <xr:revisionPtr revIDLastSave="0" documentId="8_{E218F01F-ABB2-4394-B7E1-C98E12D5F250}" xr6:coauthVersionLast="36" xr6:coauthVersionMax="36" xr10:uidLastSave="{00000000-0000-0000-0000-000000000000}"/>
  <bookViews>
    <workbookView xWindow="0" yWindow="0" windowWidth="28800" windowHeight="12230" activeTab="6" xr2:uid="{00000000-000D-0000-FFFF-FFFF00000000}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calcPr calcId="191029"/>
</workbook>
</file>

<file path=xl/calcChain.xml><?xml version="1.0" encoding="utf-8"?>
<calcChain xmlns="http://schemas.openxmlformats.org/spreadsheetml/2006/main">
  <c r="S6" i="6" l="1"/>
  <c r="T6" i="6" s="1"/>
  <c r="P8" i="3" l="1"/>
  <c r="Q8" i="3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11" i="3"/>
  <c r="Q11" i="3" s="1"/>
  <c r="P10" i="3"/>
  <c r="Q10" i="3" s="1"/>
  <c r="P9" i="3"/>
  <c r="Q9" i="3" s="1"/>
  <c r="P7" i="3"/>
  <c r="Q7" i="3" s="1"/>
  <c r="P6" i="3"/>
  <c r="Q6" i="3" s="1"/>
  <c r="P5" i="3"/>
  <c r="Q5" i="3" s="1"/>
  <c r="P4" i="3"/>
  <c r="Q4" i="3" s="1"/>
  <c r="R5" i="5"/>
  <c r="S5" i="5" s="1"/>
  <c r="S8" i="6"/>
  <c r="T8" i="6" s="1"/>
  <c r="S5" i="6"/>
  <c r="T5" i="6" s="1"/>
  <c r="W10" i="9" l="1"/>
  <c r="X10" i="9" s="1"/>
  <c r="W9" i="9"/>
  <c r="X9" i="9" s="1"/>
  <c r="W8" i="9"/>
  <c r="X8" i="9" s="1"/>
  <c r="W7" i="9"/>
  <c r="X7" i="9" s="1"/>
  <c r="W6" i="9"/>
  <c r="X6" i="9" s="1"/>
  <c r="W5" i="9"/>
  <c r="X5" i="9" s="1"/>
  <c r="W4" i="9"/>
  <c r="X4" i="9" s="1"/>
  <c r="W5" i="7"/>
  <c r="X5" i="7" s="1"/>
  <c r="W6" i="7"/>
  <c r="X6" i="7" s="1"/>
  <c r="W7" i="7"/>
  <c r="X7" i="7" s="1"/>
  <c r="W8" i="7"/>
  <c r="X8" i="7" s="1"/>
  <c r="W9" i="7"/>
  <c r="X9" i="7" s="1"/>
  <c r="W10" i="7"/>
  <c r="X10" i="7" s="1"/>
  <c r="W4" i="7"/>
  <c r="X4" i="7" s="1"/>
  <c r="P10" i="1"/>
  <c r="Q10" i="1" s="1"/>
  <c r="P11" i="1"/>
  <c r="Q11" i="1" s="1"/>
  <c r="P12" i="1"/>
  <c r="Q12" i="1" s="1"/>
  <c r="S4" i="6" l="1"/>
  <c r="T4" i="6" s="1"/>
  <c r="S7" i="6"/>
  <c r="T7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R6" i="5"/>
  <c r="S6" i="5" s="1"/>
  <c r="R7" i="5"/>
  <c r="S7" i="5" s="1"/>
  <c r="R8" i="5"/>
  <c r="S8" i="5" s="1"/>
  <c r="R9" i="5"/>
  <c r="S9" i="5" s="1"/>
  <c r="R10" i="5"/>
  <c r="S10" i="5" s="1"/>
  <c r="R4" i="5"/>
  <c r="S4" i="5" s="1"/>
  <c r="Q5" i="4"/>
  <c r="R5" i="4" s="1"/>
  <c r="Q6" i="4"/>
  <c r="R6" i="4" s="1"/>
  <c r="Q7" i="4"/>
  <c r="R7" i="4" s="1"/>
  <c r="Q8" i="4"/>
  <c r="R8" i="4" s="1"/>
  <c r="Q9" i="4"/>
  <c r="R9" i="4" s="1"/>
  <c r="Q4" i="4"/>
  <c r="R4" i="4" s="1"/>
  <c r="P12" i="3"/>
  <c r="Q12" i="3" s="1"/>
  <c r="P13" i="3"/>
  <c r="Q13" i="3" s="1"/>
</calcChain>
</file>

<file path=xl/sharedStrings.xml><?xml version="1.0" encoding="utf-8"?>
<sst xmlns="http://schemas.openxmlformats.org/spreadsheetml/2006/main" count="419" uniqueCount="158">
  <si>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</si>
  <si>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</si>
  <si>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</si>
  <si>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</si>
  <si>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</si>
  <si>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</si>
  <si>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</si>
  <si>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</si>
  <si>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</si>
  <si>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</si>
  <si>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</si>
  <si>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</si>
  <si>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</si>
  <si>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</si>
  <si>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</si>
  <si>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</si>
  <si>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</si>
  <si>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</si>
  <si>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</si>
  <si>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</si>
  <si>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</si>
  <si>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</si>
  <si>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</si>
  <si>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</si>
  <si>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</si>
  <si>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</si>
  <si>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</si>
  <si>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</si>
  <si>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</si>
  <si>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</si>
  <si>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</si>
  <si>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</si>
  <si>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>Предварительные результаты школьного этапа всероссийской олимпиады 2022 года по истории</t>
  </si>
  <si>
    <t xml:space="preserve">Фролова </t>
  </si>
  <si>
    <t>Екатерина</t>
  </si>
  <si>
    <t>Валерьевна</t>
  </si>
  <si>
    <t>5Б</t>
  </si>
  <si>
    <t>Хасанова Виктория Альбековна</t>
  </si>
  <si>
    <t>Митюшин</t>
  </si>
  <si>
    <t>Артём</t>
  </si>
  <si>
    <t>Вячеславович</t>
  </si>
  <si>
    <t>Коляда</t>
  </si>
  <si>
    <t>Николай</t>
  </si>
  <si>
    <t>Валерьевич</t>
  </si>
  <si>
    <t xml:space="preserve">Гурьянов </t>
  </si>
  <si>
    <t>Савелий</t>
  </si>
  <si>
    <t>Александрович</t>
  </si>
  <si>
    <t>Зайдулина</t>
  </si>
  <si>
    <t>Алиса</t>
  </si>
  <si>
    <t>ниязовна</t>
  </si>
  <si>
    <t>5А</t>
  </si>
  <si>
    <t>Мамонтова</t>
  </si>
  <si>
    <t>Дарья</t>
  </si>
  <si>
    <t>Александровна</t>
  </si>
  <si>
    <t>5В</t>
  </si>
  <si>
    <t>победитель</t>
  </si>
  <si>
    <t>призёр</t>
  </si>
  <si>
    <t>участник</t>
  </si>
  <si>
    <t>Григорьева</t>
  </si>
  <si>
    <t>Марина</t>
  </si>
  <si>
    <t>Антоновна</t>
  </si>
  <si>
    <t>6Б</t>
  </si>
  <si>
    <t>Наймушина</t>
  </si>
  <si>
    <t>Жанна</t>
  </si>
  <si>
    <t>Викторовна</t>
  </si>
  <si>
    <t>6А</t>
  </si>
  <si>
    <t>Шмаров</t>
  </si>
  <si>
    <t>Ярослав</t>
  </si>
  <si>
    <t>Максимович</t>
  </si>
  <si>
    <t>Лопатина</t>
  </si>
  <si>
    <t>Мария</t>
  </si>
  <si>
    <t>Николаевна</t>
  </si>
  <si>
    <t xml:space="preserve">Абдулмеджидова </t>
  </si>
  <si>
    <t>Руслановна</t>
  </si>
  <si>
    <t>Ершова</t>
  </si>
  <si>
    <t>Мамедов</t>
  </si>
  <si>
    <t>Элвин</t>
  </si>
  <si>
    <t>Гасимович</t>
  </si>
  <si>
    <t>Шашкова</t>
  </si>
  <si>
    <t>Ирина</t>
  </si>
  <si>
    <t>Сергеевна</t>
  </si>
  <si>
    <t xml:space="preserve">Шучалина </t>
  </si>
  <si>
    <t>Анна</t>
  </si>
  <si>
    <t>9А</t>
  </si>
  <si>
    <t>Славова Оксана Викторовна</t>
  </si>
  <si>
    <t>Колбина</t>
  </si>
  <si>
    <t>Татьяна</t>
  </si>
  <si>
    <t>Игоревна</t>
  </si>
  <si>
    <t xml:space="preserve">Титаренко </t>
  </si>
  <si>
    <t>Роман</t>
  </si>
  <si>
    <t>Романович</t>
  </si>
  <si>
    <t>9Б</t>
  </si>
  <si>
    <t>Хасанзянова</t>
  </si>
  <si>
    <t>Камилла</t>
  </si>
  <si>
    <t>Рустамовна</t>
  </si>
  <si>
    <t xml:space="preserve">Лавриненко </t>
  </si>
  <si>
    <t>Лилиана</t>
  </si>
  <si>
    <t>Дмитриевна</t>
  </si>
  <si>
    <t>9В</t>
  </si>
  <si>
    <t>Гасанбегов</t>
  </si>
  <si>
    <t>Владимир</t>
  </si>
  <si>
    <t>Алексеевич</t>
  </si>
  <si>
    <t xml:space="preserve">Юнусова </t>
  </si>
  <si>
    <t>Юлия</t>
  </si>
  <si>
    <t xml:space="preserve">Яркова </t>
  </si>
  <si>
    <t>Владимировна</t>
  </si>
  <si>
    <t>Емельянова</t>
  </si>
  <si>
    <t>Алина</t>
  </si>
  <si>
    <t>Витальевна</t>
  </si>
  <si>
    <t>Каримов</t>
  </si>
  <si>
    <t>Павел</t>
  </si>
  <si>
    <t>Сергеевич</t>
  </si>
  <si>
    <t>Надтока</t>
  </si>
  <si>
    <t xml:space="preserve">Юлия </t>
  </si>
  <si>
    <t>Корчемкин</t>
  </si>
  <si>
    <t>Иван</t>
  </si>
  <si>
    <t>Аймятова</t>
  </si>
  <si>
    <t>Эльмира</t>
  </si>
  <si>
    <t>Рашидовна</t>
  </si>
  <si>
    <t>Киперник</t>
  </si>
  <si>
    <t>Семен</t>
  </si>
  <si>
    <t>Владимирович</t>
  </si>
  <si>
    <t xml:space="preserve">Попов </t>
  </si>
  <si>
    <t>Иванович</t>
  </si>
  <si>
    <t>Чернявский</t>
  </si>
  <si>
    <t xml:space="preserve">Никита </t>
  </si>
  <si>
    <t>Денисович</t>
  </si>
  <si>
    <t xml:space="preserve">Клемпач </t>
  </si>
  <si>
    <t>Дмитрий</t>
  </si>
  <si>
    <t>Олегович</t>
  </si>
  <si>
    <t>Губин</t>
  </si>
  <si>
    <t>Богдан</t>
  </si>
  <si>
    <t>Витальевич</t>
  </si>
  <si>
    <t>8В</t>
  </si>
  <si>
    <t>Ежова Елена Петровна</t>
  </si>
  <si>
    <t xml:space="preserve">Балюк </t>
  </si>
  <si>
    <t>Дмитриевич</t>
  </si>
  <si>
    <t>Янина</t>
  </si>
  <si>
    <t>Ильинична</t>
  </si>
  <si>
    <t>8А</t>
  </si>
  <si>
    <t xml:space="preserve">Сташун </t>
  </si>
  <si>
    <t>Глеб</t>
  </si>
  <si>
    <t>Родионович</t>
  </si>
  <si>
    <t>Юрченко</t>
  </si>
  <si>
    <t>Каролина</t>
  </si>
  <si>
    <t>7А</t>
  </si>
  <si>
    <t>Стяжкова Татьяна Ивановна</t>
  </si>
  <si>
    <t xml:space="preserve">Заверткин </t>
  </si>
  <si>
    <t>Святослав</t>
  </si>
  <si>
    <t>7Б</t>
  </si>
  <si>
    <t xml:space="preserve">Потапов </t>
  </si>
  <si>
    <t>Александр</t>
  </si>
  <si>
    <t>Юрьевич</t>
  </si>
  <si>
    <t>СОШ №39 им.Г.А.Чернова</t>
  </si>
  <si>
    <t>Васильевна</t>
  </si>
  <si>
    <t>СОШ №39 им. Г.А. Чернова</t>
  </si>
  <si>
    <t>призер</t>
  </si>
  <si>
    <t>Результаты школьного этапа всероссийской олимпиады 2022 года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</si>
</sst>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top" wrapText="1"/>
    </xf>
    <xf numFmtId="1" fontId="0" fillId="3" borderId="1" xfId="0" applyNumberForma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zoomScale="70" zoomScaleNormal="70" workbookViewId="0">
      <pane ySplit="2" topLeftCell="A3" activePane="bottomLeft" state="frozen"/>
      <selection pane="bottomLeft" activeCell="N19" sqref="N19:N20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1" customWidth="1"/>
    <col min="5" max="5" width="8.1796875" customWidth="1"/>
    <col min="6" max="6" width="27.453125" customWidth="1"/>
    <col min="7" max="7" width="30.453125" bestFit="1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40" customHeight="1" x14ac:dyDescent="0.25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8" t="s">
        <v>15</v>
      </c>
      <c r="P2" s="5" t="s">
        <v>4</v>
      </c>
      <c r="Q2" s="6" t="s">
        <v>18</v>
      </c>
      <c r="R2" s="5" t="s">
        <v>17</v>
      </c>
    </row>
    <row r="3" spans="1:18" s="4" customFormat="1" ht="25" customHeight="1" x14ac:dyDescent="0.2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 customHeight="1" x14ac:dyDescent="0.3">
      <c r="A4" s="8" t="s">
        <v>51</v>
      </c>
      <c r="B4" s="8" t="s">
        <v>52</v>
      </c>
      <c r="C4" s="8" t="s">
        <v>53</v>
      </c>
      <c r="D4" s="10">
        <v>6</v>
      </c>
      <c r="E4" s="11" t="s">
        <v>54</v>
      </c>
      <c r="F4" s="11" t="s">
        <v>155</v>
      </c>
      <c r="G4" s="8" t="s">
        <v>37</v>
      </c>
      <c r="H4" s="12">
        <v>1</v>
      </c>
      <c r="I4" s="12">
        <v>0</v>
      </c>
      <c r="J4" s="12">
        <v>6</v>
      </c>
      <c r="K4" s="12">
        <v>4</v>
      </c>
      <c r="L4" s="12">
        <v>0</v>
      </c>
      <c r="M4" s="12">
        <v>10</v>
      </c>
      <c r="N4" s="12">
        <v>7</v>
      </c>
      <c r="O4" s="12">
        <v>8</v>
      </c>
      <c r="P4" s="26">
        <f t="shared" ref="P4:P9" si="0">SUM(H4:O4)</f>
        <v>36</v>
      </c>
      <c r="Q4" s="7">
        <f t="shared" ref="Q4:Q9" si="1">P4/44</f>
        <v>0.81818181818181823</v>
      </c>
      <c r="R4" s="23" t="s">
        <v>55</v>
      </c>
    </row>
    <row r="5" spans="1:18" ht="15" customHeight="1" x14ac:dyDescent="0.3">
      <c r="A5" s="8" t="s">
        <v>38</v>
      </c>
      <c r="B5" s="9" t="s">
        <v>39</v>
      </c>
      <c r="C5" s="9" t="s">
        <v>40</v>
      </c>
      <c r="D5" s="14">
        <v>2</v>
      </c>
      <c r="E5" s="14" t="s">
        <v>36</v>
      </c>
      <c r="F5" s="11" t="s">
        <v>155</v>
      </c>
      <c r="G5" s="15" t="s">
        <v>37</v>
      </c>
      <c r="H5" s="12">
        <v>1</v>
      </c>
      <c r="I5" s="12">
        <v>0</v>
      </c>
      <c r="J5" s="12">
        <v>2</v>
      </c>
      <c r="K5" s="12">
        <v>4</v>
      </c>
      <c r="L5" s="12">
        <v>0</v>
      </c>
      <c r="M5" s="12">
        <v>10</v>
      </c>
      <c r="N5" s="12">
        <v>7</v>
      </c>
      <c r="O5" s="12">
        <v>8</v>
      </c>
      <c r="P5" s="26">
        <f t="shared" si="0"/>
        <v>32</v>
      </c>
      <c r="Q5" s="7">
        <f t="shared" si="1"/>
        <v>0.72727272727272729</v>
      </c>
      <c r="R5" s="23" t="s">
        <v>56</v>
      </c>
    </row>
    <row r="6" spans="1:18" ht="15" customHeight="1" x14ac:dyDescent="0.3">
      <c r="A6" s="8" t="s">
        <v>44</v>
      </c>
      <c r="B6" s="9" t="s">
        <v>45</v>
      </c>
      <c r="C6" s="9" t="s">
        <v>46</v>
      </c>
      <c r="D6" s="14">
        <v>4</v>
      </c>
      <c r="E6" s="14" t="s">
        <v>36</v>
      </c>
      <c r="F6" s="11" t="s">
        <v>155</v>
      </c>
      <c r="G6" s="15" t="s">
        <v>37</v>
      </c>
      <c r="H6" s="12">
        <v>1</v>
      </c>
      <c r="I6" s="12">
        <v>0</v>
      </c>
      <c r="J6" s="12">
        <v>4</v>
      </c>
      <c r="K6" s="12">
        <v>4</v>
      </c>
      <c r="L6" s="12">
        <v>1</v>
      </c>
      <c r="M6" s="12">
        <v>10</v>
      </c>
      <c r="N6" s="12">
        <v>8</v>
      </c>
      <c r="O6" s="12">
        <v>4</v>
      </c>
      <c r="P6" s="26">
        <f t="shared" si="0"/>
        <v>32</v>
      </c>
      <c r="Q6" s="7">
        <f t="shared" si="1"/>
        <v>0.72727272727272729</v>
      </c>
      <c r="R6" s="23" t="s">
        <v>156</v>
      </c>
    </row>
    <row r="7" spans="1:18" ht="15" customHeight="1" x14ac:dyDescent="0.3">
      <c r="A7" s="8" t="s">
        <v>47</v>
      </c>
      <c r="B7" s="15" t="s">
        <v>48</v>
      </c>
      <c r="C7" s="15" t="s">
        <v>49</v>
      </c>
      <c r="D7" s="14">
        <v>5</v>
      </c>
      <c r="E7" s="14" t="s">
        <v>50</v>
      </c>
      <c r="F7" s="11" t="s">
        <v>155</v>
      </c>
      <c r="G7" s="9" t="s">
        <v>37</v>
      </c>
      <c r="H7" s="12">
        <v>1</v>
      </c>
      <c r="I7" s="12">
        <v>0</v>
      </c>
      <c r="J7" s="12">
        <v>0</v>
      </c>
      <c r="K7" s="12">
        <v>4</v>
      </c>
      <c r="L7" s="12">
        <v>3</v>
      </c>
      <c r="M7" s="12">
        <v>10</v>
      </c>
      <c r="N7" s="12">
        <v>8</v>
      </c>
      <c r="O7" s="12">
        <v>6</v>
      </c>
      <c r="P7" s="26">
        <f t="shared" si="0"/>
        <v>32</v>
      </c>
      <c r="Q7" s="7">
        <f t="shared" si="1"/>
        <v>0.72727272727272729</v>
      </c>
      <c r="R7" s="23" t="s">
        <v>156</v>
      </c>
    </row>
    <row r="8" spans="1:18" ht="15" customHeight="1" x14ac:dyDescent="0.3">
      <c r="A8" s="8" t="s">
        <v>41</v>
      </c>
      <c r="B8" s="9" t="s">
        <v>42</v>
      </c>
      <c r="C8" s="9" t="s">
        <v>43</v>
      </c>
      <c r="D8" s="14">
        <v>3</v>
      </c>
      <c r="E8" s="14" t="s">
        <v>36</v>
      </c>
      <c r="F8" s="11" t="s">
        <v>155</v>
      </c>
      <c r="G8" s="15" t="s">
        <v>37</v>
      </c>
      <c r="H8" s="12">
        <v>1</v>
      </c>
      <c r="I8" s="12">
        <v>1</v>
      </c>
      <c r="J8" s="12">
        <v>2</v>
      </c>
      <c r="K8" s="12">
        <v>4</v>
      </c>
      <c r="L8" s="12">
        <v>0</v>
      </c>
      <c r="M8" s="12">
        <v>10</v>
      </c>
      <c r="N8" s="12">
        <v>5</v>
      </c>
      <c r="O8" s="12">
        <v>4</v>
      </c>
      <c r="P8" s="26">
        <f t="shared" si="0"/>
        <v>27</v>
      </c>
      <c r="Q8" s="7">
        <f t="shared" si="1"/>
        <v>0.61363636363636365</v>
      </c>
      <c r="R8" s="23" t="s">
        <v>57</v>
      </c>
    </row>
    <row r="9" spans="1:18" ht="15" customHeight="1" x14ac:dyDescent="0.3">
      <c r="A9" s="8" t="s">
        <v>33</v>
      </c>
      <c r="B9" s="8" t="s">
        <v>34</v>
      </c>
      <c r="C9" s="8" t="s">
        <v>35</v>
      </c>
      <c r="D9" s="10">
        <v>1</v>
      </c>
      <c r="E9" s="11" t="s">
        <v>36</v>
      </c>
      <c r="F9" s="11" t="s">
        <v>155</v>
      </c>
      <c r="G9" s="8" t="s">
        <v>37</v>
      </c>
      <c r="H9" s="12">
        <v>1</v>
      </c>
      <c r="I9" s="12">
        <v>1</v>
      </c>
      <c r="J9" s="12">
        <v>0</v>
      </c>
      <c r="K9" s="12">
        <v>4</v>
      </c>
      <c r="L9" s="12">
        <v>0</v>
      </c>
      <c r="M9" s="12">
        <v>10</v>
      </c>
      <c r="N9" s="12">
        <v>6</v>
      </c>
      <c r="O9" s="12">
        <v>2</v>
      </c>
      <c r="P9" s="26">
        <f t="shared" si="0"/>
        <v>24</v>
      </c>
      <c r="Q9" s="7">
        <f t="shared" si="1"/>
        <v>0.54545454545454541</v>
      </c>
      <c r="R9" s="23" t="s">
        <v>57</v>
      </c>
    </row>
    <row r="10" spans="1:18" ht="15" customHeight="1" x14ac:dyDescent="0.3">
      <c r="A10" s="8"/>
      <c r="B10" s="9"/>
      <c r="C10" s="9"/>
      <c r="D10" s="14"/>
      <c r="E10" s="14"/>
      <c r="F10" s="14"/>
      <c r="G10" s="15"/>
      <c r="H10" s="12"/>
      <c r="I10" s="12"/>
      <c r="J10" s="12"/>
      <c r="K10" s="12"/>
      <c r="L10" s="12"/>
      <c r="M10" s="12"/>
      <c r="N10" s="12"/>
      <c r="O10" s="12"/>
      <c r="P10" s="26">
        <f t="shared" ref="P10:P12" si="2">SUM(H10:O10)</f>
        <v>0</v>
      </c>
      <c r="Q10" s="7">
        <f t="shared" ref="Q10:Q12" si="3">P10/44</f>
        <v>0</v>
      </c>
      <c r="R10" s="23"/>
    </row>
    <row r="11" spans="1:18" ht="15" customHeight="1" x14ac:dyDescent="0.3">
      <c r="A11" s="8"/>
      <c r="B11" s="15"/>
      <c r="C11" s="15"/>
      <c r="D11" s="14"/>
      <c r="E11" s="14"/>
      <c r="F11" s="14"/>
      <c r="G11" s="9"/>
      <c r="H11" s="12"/>
      <c r="I11" s="12"/>
      <c r="J11" s="12"/>
      <c r="K11" s="12"/>
      <c r="L11" s="12"/>
      <c r="M11" s="12"/>
      <c r="N11" s="12"/>
      <c r="O11" s="12"/>
      <c r="P11" s="26">
        <f t="shared" si="2"/>
        <v>0</v>
      </c>
      <c r="Q11" s="7">
        <f t="shared" si="3"/>
        <v>0</v>
      </c>
      <c r="R11" s="23"/>
    </row>
    <row r="12" spans="1:18" ht="15" customHeight="1" x14ac:dyDescent="0.3">
      <c r="A12" s="8"/>
      <c r="B12" s="18"/>
      <c r="C12" s="18"/>
      <c r="D12" s="19"/>
      <c r="E12" s="20"/>
      <c r="F12" s="20"/>
      <c r="G12" s="21"/>
      <c r="H12" s="12"/>
      <c r="I12" s="12"/>
      <c r="J12" s="12"/>
      <c r="K12" s="12"/>
      <c r="L12" s="12"/>
      <c r="M12" s="12"/>
      <c r="N12" s="12"/>
      <c r="O12" s="12"/>
      <c r="P12" s="26">
        <f t="shared" si="2"/>
        <v>0</v>
      </c>
      <c r="Q12" s="7">
        <f t="shared" si="3"/>
        <v>0</v>
      </c>
      <c r="R12" s="23"/>
    </row>
  </sheetData>
  <sortState ref="A4:Q12">
    <sortCondition descending="1" ref="Q4:Q12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80" zoomScaleNormal="80" workbookViewId="0">
      <selection activeCell="Q26" sqref="Q26"/>
    </sheetView>
  </sheetViews>
  <sheetFormatPr defaultRowHeight="13" x14ac:dyDescent="0.3"/>
  <cols>
    <col min="1" max="1" width="14.54296875" customWidth="1"/>
    <col min="2" max="2" width="10.453125" customWidth="1"/>
    <col min="3" max="3" width="14.7265625" bestFit="1" customWidth="1"/>
    <col min="4" max="4" width="12.7265625" style="25" customWidth="1"/>
    <col min="5" max="5" width="8.1796875" customWidth="1"/>
    <col min="6" max="6" width="27.453125" customWidth="1"/>
    <col min="7" max="7" width="34.54296875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7" t="s">
        <v>14</v>
      </c>
      <c r="O2" s="27" t="s">
        <v>15</v>
      </c>
      <c r="P2" s="24" t="s">
        <v>4</v>
      </c>
      <c r="Q2" s="6" t="s">
        <v>18</v>
      </c>
      <c r="R2" s="24" t="s">
        <v>17</v>
      </c>
    </row>
    <row r="3" spans="1:18" s="4" customFormat="1" ht="25" customHeight="1" x14ac:dyDescent="0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 customHeight="1" x14ac:dyDescent="0.3">
      <c r="A4" s="8" t="s">
        <v>66</v>
      </c>
      <c r="B4" s="8" t="s">
        <v>67</v>
      </c>
      <c r="C4" s="8" t="s">
        <v>68</v>
      </c>
      <c r="D4" s="10">
        <v>3</v>
      </c>
      <c r="E4" s="11" t="s">
        <v>65</v>
      </c>
      <c r="F4" s="11" t="s">
        <v>153</v>
      </c>
      <c r="G4" s="8" t="s">
        <v>37</v>
      </c>
      <c r="H4" s="29">
        <v>6</v>
      </c>
      <c r="I4" s="29">
        <v>6</v>
      </c>
      <c r="J4" s="29">
        <v>4</v>
      </c>
      <c r="K4" s="29">
        <v>6</v>
      </c>
      <c r="L4" s="29">
        <v>6</v>
      </c>
      <c r="M4" s="29">
        <v>5</v>
      </c>
      <c r="N4" s="29">
        <v>6</v>
      </c>
      <c r="O4" s="29">
        <v>4</v>
      </c>
      <c r="P4" s="26">
        <f t="shared" ref="P4:P11" si="0">SUM(H4:O4)</f>
        <v>43</v>
      </c>
      <c r="Q4" s="7">
        <f t="shared" ref="Q4:Q11" si="1">P4/58</f>
        <v>0.74137931034482762</v>
      </c>
      <c r="R4" s="23" t="s">
        <v>55</v>
      </c>
    </row>
    <row r="5" spans="1:18" ht="15" customHeight="1" x14ac:dyDescent="0.3">
      <c r="A5" s="8" t="s">
        <v>74</v>
      </c>
      <c r="B5" s="9" t="s">
        <v>34</v>
      </c>
      <c r="C5" s="9" t="s">
        <v>154</v>
      </c>
      <c r="D5" s="14">
        <v>6</v>
      </c>
      <c r="E5" s="14" t="s">
        <v>65</v>
      </c>
      <c r="F5" s="11" t="s">
        <v>153</v>
      </c>
      <c r="G5" s="15" t="s">
        <v>37</v>
      </c>
      <c r="H5" s="31">
        <v>4</v>
      </c>
      <c r="I5" s="31">
        <v>4</v>
      </c>
      <c r="J5" s="31">
        <v>6</v>
      </c>
      <c r="K5" s="31">
        <v>4</v>
      </c>
      <c r="L5" s="31">
        <v>8</v>
      </c>
      <c r="M5" s="31">
        <v>5</v>
      </c>
      <c r="N5" s="31">
        <v>4</v>
      </c>
      <c r="O5" s="31">
        <v>8</v>
      </c>
      <c r="P5" s="26">
        <f t="shared" si="0"/>
        <v>43</v>
      </c>
      <c r="Q5" s="7">
        <f t="shared" si="1"/>
        <v>0.74137931034482762</v>
      </c>
      <c r="R5" s="23" t="s">
        <v>55</v>
      </c>
    </row>
    <row r="6" spans="1:18" ht="15" customHeight="1" x14ac:dyDescent="0.3">
      <c r="A6" s="8" t="s">
        <v>78</v>
      </c>
      <c r="B6" s="15" t="s">
        <v>79</v>
      </c>
      <c r="C6" s="15" t="s">
        <v>80</v>
      </c>
      <c r="D6" s="14">
        <v>8</v>
      </c>
      <c r="E6" s="14" t="s">
        <v>65</v>
      </c>
      <c r="F6" s="11" t="s">
        <v>153</v>
      </c>
      <c r="G6" s="9" t="s">
        <v>37</v>
      </c>
      <c r="H6" s="31">
        <v>6</v>
      </c>
      <c r="I6" s="31">
        <v>4</v>
      </c>
      <c r="J6" s="31">
        <v>6</v>
      </c>
      <c r="K6" s="31">
        <v>4</v>
      </c>
      <c r="L6" s="31">
        <v>4</v>
      </c>
      <c r="M6" s="31">
        <v>5</v>
      </c>
      <c r="N6" s="31">
        <v>6</v>
      </c>
      <c r="O6" s="31">
        <v>6</v>
      </c>
      <c r="P6" s="26">
        <f t="shared" si="0"/>
        <v>41</v>
      </c>
      <c r="Q6" s="7">
        <f t="shared" si="1"/>
        <v>0.7068965517241379</v>
      </c>
      <c r="R6" s="23" t="s">
        <v>56</v>
      </c>
    </row>
    <row r="7" spans="1:18" ht="15" customHeight="1" x14ac:dyDescent="0.3">
      <c r="A7" s="8" t="s">
        <v>62</v>
      </c>
      <c r="B7" s="9" t="s">
        <v>63</v>
      </c>
      <c r="C7" s="9" t="s">
        <v>64</v>
      </c>
      <c r="D7" s="14">
        <v>2</v>
      </c>
      <c r="E7" s="14" t="s">
        <v>65</v>
      </c>
      <c r="F7" s="11" t="s">
        <v>153</v>
      </c>
      <c r="G7" s="15" t="s">
        <v>37</v>
      </c>
      <c r="H7" s="31">
        <v>0</v>
      </c>
      <c r="I7" s="31">
        <v>0</v>
      </c>
      <c r="J7" s="31">
        <v>4</v>
      </c>
      <c r="K7" s="31">
        <v>4</v>
      </c>
      <c r="L7" s="31">
        <v>2</v>
      </c>
      <c r="M7" s="31">
        <v>10</v>
      </c>
      <c r="N7" s="31">
        <v>7</v>
      </c>
      <c r="O7" s="31">
        <v>6</v>
      </c>
      <c r="P7" s="26">
        <f t="shared" si="0"/>
        <v>33</v>
      </c>
      <c r="Q7" s="7">
        <f t="shared" si="1"/>
        <v>0.56896551724137934</v>
      </c>
      <c r="R7" s="23" t="s">
        <v>57</v>
      </c>
    </row>
    <row r="8" spans="1:18" ht="15" customHeight="1" x14ac:dyDescent="0.3">
      <c r="A8" s="8" t="s">
        <v>58</v>
      </c>
      <c r="B8" s="8" t="s">
        <v>59</v>
      </c>
      <c r="C8" s="8" t="s">
        <v>60</v>
      </c>
      <c r="D8" s="10">
        <v>1</v>
      </c>
      <c r="E8" s="11" t="s">
        <v>61</v>
      </c>
      <c r="F8" s="11" t="s">
        <v>153</v>
      </c>
      <c r="G8" s="8" t="s">
        <v>37</v>
      </c>
      <c r="H8" s="29">
        <v>0</v>
      </c>
      <c r="I8" s="29">
        <v>0</v>
      </c>
      <c r="J8" s="29">
        <v>6</v>
      </c>
      <c r="K8" s="29">
        <v>4</v>
      </c>
      <c r="L8" s="29">
        <v>4</v>
      </c>
      <c r="M8" s="29">
        <v>10</v>
      </c>
      <c r="N8" s="29">
        <v>6</v>
      </c>
      <c r="O8" s="29">
        <v>2</v>
      </c>
      <c r="P8" s="26">
        <f t="shared" ref="P8" si="2">SUM(H8:O8)</f>
        <v>32</v>
      </c>
      <c r="Q8" s="7">
        <f t="shared" ref="Q8" si="3">P8/58</f>
        <v>0.55172413793103448</v>
      </c>
      <c r="R8" s="23" t="s">
        <v>57</v>
      </c>
    </row>
    <row r="9" spans="1:18" ht="15" customHeight="1" x14ac:dyDescent="0.3">
      <c r="A9" s="8" t="s">
        <v>75</v>
      </c>
      <c r="B9" s="9" t="s">
        <v>76</v>
      </c>
      <c r="C9" s="9" t="s">
        <v>77</v>
      </c>
      <c r="D9" s="14">
        <v>7</v>
      </c>
      <c r="E9" s="14" t="s">
        <v>65</v>
      </c>
      <c r="F9" s="11" t="s">
        <v>153</v>
      </c>
      <c r="G9" s="15" t="s">
        <v>37</v>
      </c>
      <c r="H9" s="31">
        <v>4</v>
      </c>
      <c r="I9" s="31">
        <v>6</v>
      </c>
      <c r="J9" s="31">
        <v>6</v>
      </c>
      <c r="K9" s="31">
        <v>4</v>
      </c>
      <c r="L9" s="31">
        <v>0</v>
      </c>
      <c r="M9" s="31">
        <v>5</v>
      </c>
      <c r="N9" s="31">
        <v>5</v>
      </c>
      <c r="O9" s="31">
        <v>2</v>
      </c>
      <c r="P9" s="26">
        <f t="shared" si="0"/>
        <v>32</v>
      </c>
      <c r="Q9" s="7">
        <f t="shared" si="1"/>
        <v>0.55172413793103448</v>
      </c>
      <c r="R9" s="23" t="s">
        <v>57</v>
      </c>
    </row>
    <row r="10" spans="1:18" ht="15" customHeight="1" x14ac:dyDescent="0.3">
      <c r="A10" s="8" t="s">
        <v>72</v>
      </c>
      <c r="B10" s="9" t="s">
        <v>59</v>
      </c>
      <c r="C10" s="9" t="s">
        <v>73</v>
      </c>
      <c r="D10" s="14">
        <v>5</v>
      </c>
      <c r="E10" s="14" t="s">
        <v>65</v>
      </c>
      <c r="F10" s="11" t="s">
        <v>153</v>
      </c>
      <c r="G10" s="15" t="s">
        <v>37</v>
      </c>
      <c r="H10" s="31">
        <v>0</v>
      </c>
      <c r="I10" s="31">
        <v>0</v>
      </c>
      <c r="J10" s="31">
        <v>4</v>
      </c>
      <c r="K10" s="31">
        <v>4</v>
      </c>
      <c r="L10" s="31">
        <v>0</v>
      </c>
      <c r="M10" s="31">
        <v>10</v>
      </c>
      <c r="N10" s="31">
        <v>9</v>
      </c>
      <c r="O10" s="31">
        <v>0</v>
      </c>
      <c r="P10" s="26">
        <f t="shared" si="0"/>
        <v>27</v>
      </c>
      <c r="Q10" s="7">
        <f t="shared" si="1"/>
        <v>0.46551724137931033</v>
      </c>
      <c r="R10" s="23" t="s">
        <v>57</v>
      </c>
    </row>
    <row r="11" spans="1:18" ht="15" customHeight="1" x14ac:dyDescent="0.3">
      <c r="A11" s="8" t="s">
        <v>69</v>
      </c>
      <c r="B11" s="8" t="s">
        <v>70</v>
      </c>
      <c r="C11" s="8" t="s">
        <v>71</v>
      </c>
      <c r="D11" s="10">
        <v>4</v>
      </c>
      <c r="E11" s="11" t="s">
        <v>65</v>
      </c>
      <c r="F11" s="11" t="s">
        <v>153</v>
      </c>
      <c r="G11" s="8" t="s">
        <v>37</v>
      </c>
      <c r="H11" s="29">
        <v>0</v>
      </c>
      <c r="I11" s="29">
        <v>0</v>
      </c>
      <c r="J11" s="29">
        <v>6</v>
      </c>
      <c r="K11" s="29">
        <v>1</v>
      </c>
      <c r="L11" s="29">
        <v>4</v>
      </c>
      <c r="M11" s="29">
        <v>5</v>
      </c>
      <c r="N11" s="29">
        <v>7</v>
      </c>
      <c r="O11" s="29">
        <v>0</v>
      </c>
      <c r="P11" s="26">
        <f t="shared" si="0"/>
        <v>23</v>
      </c>
      <c r="Q11" s="7">
        <f t="shared" si="1"/>
        <v>0.39655172413793105</v>
      </c>
      <c r="R11" s="23" t="s">
        <v>57</v>
      </c>
    </row>
    <row r="12" spans="1:18" ht="15" customHeight="1" x14ac:dyDescent="0.3">
      <c r="A12" s="8"/>
      <c r="B12" s="18"/>
      <c r="C12" s="18"/>
      <c r="D12" s="19"/>
      <c r="E12" s="20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6">
        <f t="shared" ref="P12:P13" si="4">SUM(H12:O12)</f>
        <v>0</v>
      </c>
      <c r="Q12" s="7">
        <f t="shared" ref="Q12:Q13" si="5">P12/58</f>
        <v>0</v>
      </c>
      <c r="R12" s="23"/>
    </row>
    <row r="13" spans="1:18" ht="15" customHeight="1" x14ac:dyDescent="0.3">
      <c r="A13" s="8"/>
      <c r="B13" s="18"/>
      <c r="C13" s="18"/>
      <c r="D13" s="19"/>
      <c r="E13" s="20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6">
        <f t="shared" si="4"/>
        <v>0</v>
      </c>
      <c r="Q13" s="7">
        <f t="shared" si="5"/>
        <v>0</v>
      </c>
      <c r="R13" s="23"/>
    </row>
  </sheetData>
  <sortState ref="A4:Q13">
    <sortCondition descending="1" ref="Q4:Q13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topLeftCell="C1" zoomScale="80" zoomScaleNormal="80" workbookViewId="0">
      <selection activeCell="C10" sqref="C10:S43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4.7265625" customWidth="1"/>
    <col min="7" max="7" width="30.453125" bestFit="1" customWidth="1"/>
    <col min="8" max="16" width="10.453125" customWidth="1"/>
    <col min="17" max="17" width="10.453125" style="2" customWidth="1"/>
    <col min="18" max="18" width="10.453125" style="3" customWidth="1"/>
    <col min="19" max="19" width="13.7265625" style="2" customWidth="1"/>
  </cols>
  <sheetData>
    <row r="1" spans="1:19" ht="27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7" t="s">
        <v>16</v>
      </c>
      <c r="Q2" s="24" t="s">
        <v>4</v>
      </c>
      <c r="R2" s="6" t="s">
        <v>18</v>
      </c>
      <c r="S2" s="24" t="s">
        <v>17</v>
      </c>
    </row>
    <row r="3" spans="1:19" s="4" customFormat="1" ht="25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 customHeight="1" x14ac:dyDescent="0.3">
      <c r="A4" s="8" t="s">
        <v>143</v>
      </c>
      <c r="B4" s="8" t="s">
        <v>144</v>
      </c>
      <c r="C4" s="8" t="s">
        <v>35</v>
      </c>
      <c r="D4" s="10">
        <v>3</v>
      </c>
      <c r="E4" s="11" t="s">
        <v>145</v>
      </c>
      <c r="F4" s="11" t="s">
        <v>153</v>
      </c>
      <c r="G4" s="8" t="s">
        <v>146</v>
      </c>
      <c r="H4" s="12">
        <v>6</v>
      </c>
      <c r="I4" s="12">
        <v>1</v>
      </c>
      <c r="J4" s="12">
        <v>0</v>
      </c>
      <c r="K4" s="12">
        <v>0</v>
      </c>
      <c r="L4" s="12">
        <v>3</v>
      </c>
      <c r="M4" s="12">
        <v>0</v>
      </c>
      <c r="N4" s="12">
        <v>2</v>
      </c>
      <c r="O4" s="12">
        <v>1</v>
      </c>
      <c r="P4" s="12">
        <v>3</v>
      </c>
      <c r="Q4" s="26">
        <f t="shared" ref="Q4:Q9" si="0">SUM(H4:P4)</f>
        <v>16</v>
      </c>
      <c r="R4" s="7">
        <f t="shared" ref="R4:R9" si="1">Q4/53</f>
        <v>0.30188679245283018</v>
      </c>
      <c r="S4" s="23" t="s">
        <v>57</v>
      </c>
    </row>
    <row r="5" spans="1:19" ht="15" customHeight="1" x14ac:dyDescent="0.3">
      <c r="A5" s="8" t="s">
        <v>147</v>
      </c>
      <c r="B5" s="9" t="s">
        <v>148</v>
      </c>
      <c r="C5" s="9" t="s">
        <v>43</v>
      </c>
      <c r="D5" s="14">
        <v>1</v>
      </c>
      <c r="E5" s="14" t="s">
        <v>149</v>
      </c>
      <c r="F5" s="11" t="s">
        <v>153</v>
      </c>
      <c r="G5" s="15" t="s">
        <v>146</v>
      </c>
      <c r="H5" s="16">
        <v>4</v>
      </c>
      <c r="I5" s="16">
        <v>0</v>
      </c>
      <c r="J5" s="16">
        <v>0</v>
      </c>
      <c r="K5" s="16">
        <v>0</v>
      </c>
      <c r="L5" s="16">
        <v>1</v>
      </c>
      <c r="M5" s="16">
        <v>3</v>
      </c>
      <c r="N5" s="16">
        <v>0</v>
      </c>
      <c r="O5" s="16">
        <v>2</v>
      </c>
      <c r="P5" s="16">
        <v>3</v>
      </c>
      <c r="Q5" s="26">
        <f t="shared" si="0"/>
        <v>13</v>
      </c>
      <c r="R5" s="7">
        <f t="shared" si="1"/>
        <v>0.24528301886792453</v>
      </c>
      <c r="S5" s="23" t="s">
        <v>57</v>
      </c>
    </row>
    <row r="6" spans="1:19" ht="15" customHeight="1" x14ac:dyDescent="0.3">
      <c r="A6" s="8" t="s">
        <v>150</v>
      </c>
      <c r="B6" s="8" t="s">
        <v>151</v>
      </c>
      <c r="C6" s="8" t="s">
        <v>152</v>
      </c>
      <c r="D6" s="10">
        <v>2</v>
      </c>
      <c r="E6" s="11" t="s">
        <v>145</v>
      </c>
      <c r="F6" s="11" t="s">
        <v>153</v>
      </c>
      <c r="G6" s="8" t="s">
        <v>146</v>
      </c>
      <c r="H6" s="12">
        <v>4</v>
      </c>
      <c r="I6" s="12">
        <v>0</v>
      </c>
      <c r="J6" s="12">
        <v>0</v>
      </c>
      <c r="K6" s="12">
        <v>0</v>
      </c>
      <c r="L6" s="12">
        <v>2</v>
      </c>
      <c r="M6" s="12">
        <v>3</v>
      </c>
      <c r="N6" s="12">
        <v>2</v>
      </c>
      <c r="O6" s="12">
        <v>0</v>
      </c>
      <c r="P6" s="12">
        <v>0</v>
      </c>
      <c r="Q6" s="26">
        <f t="shared" si="0"/>
        <v>11</v>
      </c>
      <c r="R6" s="7">
        <f t="shared" si="1"/>
        <v>0.20754716981132076</v>
      </c>
      <c r="S6" s="23" t="s">
        <v>57</v>
      </c>
    </row>
    <row r="7" spans="1:19" ht="15" customHeight="1" x14ac:dyDescent="0.3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26">
        <f t="shared" si="0"/>
        <v>0</v>
      </c>
      <c r="R7" s="7">
        <f t="shared" si="1"/>
        <v>0</v>
      </c>
      <c r="S7" s="23"/>
    </row>
    <row r="8" spans="1:19" ht="15" customHeight="1" x14ac:dyDescent="0.3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26">
        <f t="shared" si="0"/>
        <v>0</v>
      </c>
      <c r="R8" s="7">
        <f t="shared" si="1"/>
        <v>0</v>
      </c>
      <c r="S8" s="23"/>
    </row>
    <row r="9" spans="1:19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26">
        <f t="shared" si="0"/>
        <v>0</v>
      </c>
      <c r="R9" s="7">
        <f t="shared" si="1"/>
        <v>0</v>
      </c>
      <c r="S9" s="23"/>
    </row>
  </sheetData>
  <sortState ref="A4:R9">
    <sortCondition descending="1" ref="R4:R9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topLeftCell="C1" zoomScale="80" zoomScaleNormal="80" workbookViewId="0">
      <selection activeCell="C11" sqref="C11:T43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6.453125" customWidth="1"/>
    <col min="7" max="7" width="30.453125" bestFit="1" customWidth="1"/>
    <col min="8" max="17" width="10.453125" customWidth="1"/>
    <col min="18" max="18" width="10.453125" style="2" customWidth="1"/>
    <col min="19" max="19" width="10.453125" style="3" customWidth="1"/>
    <col min="20" max="20" width="13.7265625" style="2" customWidth="1"/>
  </cols>
  <sheetData>
    <row r="1" spans="1:20" ht="27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7" t="s">
        <v>16</v>
      </c>
      <c r="Q2" s="27" t="s">
        <v>22</v>
      </c>
      <c r="R2" s="24" t="s">
        <v>4</v>
      </c>
      <c r="S2" s="6" t="s">
        <v>18</v>
      </c>
      <c r="T2" s="24" t="s">
        <v>17</v>
      </c>
    </row>
    <row r="3" spans="1:20" s="4" customFormat="1" ht="25" customHeight="1" x14ac:dyDescent="0.25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" customHeight="1" x14ac:dyDescent="0.3">
      <c r="A4" s="8" t="s">
        <v>130</v>
      </c>
      <c r="B4" s="8" t="s">
        <v>131</v>
      </c>
      <c r="C4" s="8" t="s">
        <v>132</v>
      </c>
      <c r="D4" s="10">
        <v>2</v>
      </c>
      <c r="E4" s="11" t="s">
        <v>133</v>
      </c>
      <c r="F4" s="11" t="s">
        <v>153</v>
      </c>
      <c r="G4" s="8" t="s">
        <v>134</v>
      </c>
      <c r="H4" s="12">
        <v>2</v>
      </c>
      <c r="I4" s="12">
        <v>3</v>
      </c>
      <c r="J4" s="12">
        <v>0</v>
      </c>
      <c r="K4" s="12">
        <v>0</v>
      </c>
      <c r="L4" s="12">
        <v>8</v>
      </c>
      <c r="M4" s="12">
        <v>0</v>
      </c>
      <c r="N4" s="12">
        <v>0</v>
      </c>
      <c r="O4" s="12">
        <v>0</v>
      </c>
      <c r="P4" s="12">
        <v>1</v>
      </c>
      <c r="Q4" s="12">
        <v>2</v>
      </c>
      <c r="R4" s="26">
        <f t="shared" ref="R4:R10" si="0">SUM(H4:Q4)</f>
        <v>16</v>
      </c>
      <c r="S4" s="7">
        <f t="shared" ref="S4:S10" si="1">R4/67</f>
        <v>0.23880597014925373</v>
      </c>
      <c r="T4" s="23" t="s">
        <v>57</v>
      </c>
    </row>
    <row r="5" spans="1:20" ht="15" customHeight="1" x14ac:dyDescent="0.3">
      <c r="A5" s="8" t="s">
        <v>137</v>
      </c>
      <c r="B5" s="8" t="s">
        <v>107</v>
      </c>
      <c r="C5" s="8" t="s">
        <v>138</v>
      </c>
      <c r="D5" s="10">
        <v>4</v>
      </c>
      <c r="E5" s="11" t="s">
        <v>139</v>
      </c>
      <c r="F5" s="11" t="s">
        <v>153</v>
      </c>
      <c r="G5" s="8" t="s">
        <v>134</v>
      </c>
      <c r="H5" s="12">
        <v>1</v>
      </c>
      <c r="I5" s="12">
        <v>3</v>
      </c>
      <c r="J5" s="12">
        <v>2</v>
      </c>
      <c r="K5" s="12">
        <v>0</v>
      </c>
      <c r="L5" s="12">
        <v>4</v>
      </c>
      <c r="M5" s="12">
        <v>0</v>
      </c>
      <c r="N5" s="12">
        <v>0</v>
      </c>
      <c r="O5" s="12">
        <v>0</v>
      </c>
      <c r="P5" s="12">
        <v>1</v>
      </c>
      <c r="Q5" s="12">
        <v>3</v>
      </c>
      <c r="R5" s="26">
        <f t="shared" ref="R5" si="2">SUM(H5:Q5)</f>
        <v>14</v>
      </c>
      <c r="S5" s="7">
        <f t="shared" ref="S5" si="3">R5/67</f>
        <v>0.20895522388059701</v>
      </c>
      <c r="T5" s="23" t="s">
        <v>57</v>
      </c>
    </row>
    <row r="6" spans="1:20" ht="15" customHeight="1" x14ac:dyDescent="0.3">
      <c r="A6" s="8" t="s">
        <v>135</v>
      </c>
      <c r="B6" s="9" t="s">
        <v>110</v>
      </c>
      <c r="C6" s="9" t="s">
        <v>136</v>
      </c>
      <c r="D6" s="14">
        <v>3</v>
      </c>
      <c r="E6" s="14" t="s">
        <v>133</v>
      </c>
      <c r="F6" s="11" t="s">
        <v>153</v>
      </c>
      <c r="G6" s="15" t="s">
        <v>134</v>
      </c>
      <c r="H6" s="16">
        <v>0</v>
      </c>
      <c r="I6" s="16">
        <v>0</v>
      </c>
      <c r="J6" s="16">
        <v>0</v>
      </c>
      <c r="K6" s="16">
        <v>0</v>
      </c>
      <c r="L6" s="16">
        <v>10</v>
      </c>
      <c r="M6" s="16">
        <v>1</v>
      </c>
      <c r="N6" s="16">
        <v>0</v>
      </c>
      <c r="O6" s="16">
        <v>0</v>
      </c>
      <c r="P6" s="16">
        <v>0</v>
      </c>
      <c r="Q6" s="16">
        <v>2</v>
      </c>
      <c r="R6" s="26">
        <f t="shared" si="0"/>
        <v>13</v>
      </c>
      <c r="S6" s="7">
        <f t="shared" si="1"/>
        <v>0.19402985074626866</v>
      </c>
      <c r="T6" s="23" t="s">
        <v>57</v>
      </c>
    </row>
    <row r="7" spans="1:20" ht="15" customHeight="1" x14ac:dyDescent="0.3">
      <c r="A7" s="8" t="s">
        <v>140</v>
      </c>
      <c r="B7" s="8" t="s">
        <v>141</v>
      </c>
      <c r="C7" s="8" t="s">
        <v>142</v>
      </c>
      <c r="D7" s="10">
        <v>1</v>
      </c>
      <c r="E7" s="11" t="s">
        <v>133</v>
      </c>
      <c r="F7" s="11" t="s">
        <v>153</v>
      </c>
      <c r="G7" s="8" t="s">
        <v>134</v>
      </c>
      <c r="H7" s="12">
        <v>0</v>
      </c>
      <c r="I7" s="12">
        <v>0</v>
      </c>
      <c r="J7" s="12">
        <v>0</v>
      </c>
      <c r="K7" s="12">
        <v>0</v>
      </c>
      <c r="L7" s="12">
        <v>4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26">
        <f t="shared" si="0"/>
        <v>6</v>
      </c>
      <c r="S7" s="7">
        <f t="shared" si="1"/>
        <v>8.9552238805970144E-2</v>
      </c>
      <c r="T7" s="23" t="s">
        <v>57</v>
      </c>
    </row>
    <row r="8" spans="1:20" ht="15" customHeight="1" x14ac:dyDescent="0.3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26">
        <f t="shared" si="0"/>
        <v>0</v>
      </c>
      <c r="S8" s="7">
        <f t="shared" si="1"/>
        <v>0</v>
      </c>
      <c r="T8" s="23"/>
    </row>
    <row r="9" spans="1:20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26">
        <f t="shared" si="0"/>
        <v>0</v>
      </c>
      <c r="S9" s="7">
        <f t="shared" si="1"/>
        <v>0</v>
      </c>
      <c r="T9" s="23"/>
    </row>
    <row r="10" spans="1:20" ht="15" customHeight="1" x14ac:dyDescent="0.3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6">
        <f t="shared" si="0"/>
        <v>0</v>
      </c>
      <c r="S10" s="7">
        <f t="shared" si="1"/>
        <v>0</v>
      </c>
      <c r="T10" s="23"/>
    </row>
  </sheetData>
  <sortState ref="A4:S10">
    <sortCondition descending="1" ref="S4:S10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zoomScale="80" zoomScaleNormal="80" workbookViewId="0">
      <selection activeCell="A18" sqref="A18:U44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7" customWidth="1"/>
    <col min="7" max="7" width="30.453125" bestFit="1" customWidth="1"/>
    <col min="8" max="16" width="10.453125" customWidth="1"/>
    <col min="17" max="18" width="10.453125" style="25" customWidth="1"/>
    <col min="19" max="19" width="10.453125" style="2" customWidth="1"/>
    <col min="20" max="20" width="10.453125" style="3" customWidth="1"/>
    <col min="21" max="21" width="13.7265625" style="2" customWidth="1"/>
  </cols>
  <sheetData>
    <row r="1" spans="1:21" ht="27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22</v>
      </c>
      <c r="R2" s="24" t="s">
        <v>23</v>
      </c>
      <c r="S2" s="24" t="s">
        <v>4</v>
      </c>
      <c r="T2" s="6" t="s">
        <v>18</v>
      </c>
      <c r="U2" s="24" t="s">
        <v>17</v>
      </c>
    </row>
    <row r="3" spans="1:21" s="4" customFormat="1" ht="25" customHeight="1" x14ac:dyDescent="0.2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" customHeight="1" x14ac:dyDescent="0.3">
      <c r="A4" s="8" t="s">
        <v>85</v>
      </c>
      <c r="B4" s="9" t="s">
        <v>86</v>
      </c>
      <c r="C4" s="9" t="s">
        <v>87</v>
      </c>
      <c r="D4" s="14">
        <v>6</v>
      </c>
      <c r="E4" s="14" t="s">
        <v>83</v>
      </c>
      <c r="F4" s="11" t="s">
        <v>153</v>
      </c>
      <c r="G4" s="15" t="s">
        <v>84</v>
      </c>
      <c r="H4" s="31">
        <v>4</v>
      </c>
      <c r="I4" s="31">
        <v>0</v>
      </c>
      <c r="J4" s="31">
        <v>0</v>
      </c>
      <c r="K4" s="31">
        <v>6</v>
      </c>
      <c r="L4" s="31">
        <v>0</v>
      </c>
      <c r="M4" s="31">
        <v>0</v>
      </c>
      <c r="N4" s="31">
        <v>6</v>
      </c>
      <c r="O4" s="31">
        <v>20</v>
      </c>
      <c r="P4" s="31">
        <v>0</v>
      </c>
      <c r="Q4" s="30">
        <v>6</v>
      </c>
      <c r="R4" s="30">
        <v>14</v>
      </c>
      <c r="S4" s="26">
        <f t="shared" ref="S4:S17" si="0">SUM(H4:R4)</f>
        <v>56</v>
      </c>
      <c r="T4" s="7">
        <f t="shared" ref="T4:T17" si="1">S4/100</f>
        <v>0.56000000000000005</v>
      </c>
      <c r="U4" s="23" t="s">
        <v>55</v>
      </c>
    </row>
    <row r="5" spans="1:21" ht="15" customHeight="1" x14ac:dyDescent="0.3">
      <c r="A5" s="8" t="s">
        <v>81</v>
      </c>
      <c r="B5" s="8" t="s">
        <v>82</v>
      </c>
      <c r="C5" s="8" t="s">
        <v>53</v>
      </c>
      <c r="D5" s="10">
        <v>5</v>
      </c>
      <c r="E5" s="11" t="s">
        <v>83</v>
      </c>
      <c r="F5" s="11" t="s">
        <v>153</v>
      </c>
      <c r="G5" s="8" t="s">
        <v>84</v>
      </c>
      <c r="H5" s="29">
        <v>4</v>
      </c>
      <c r="I5" s="29">
        <v>0</v>
      </c>
      <c r="J5" s="29">
        <v>0</v>
      </c>
      <c r="K5" s="29">
        <v>3</v>
      </c>
      <c r="L5" s="29">
        <v>0</v>
      </c>
      <c r="M5" s="29">
        <v>0</v>
      </c>
      <c r="N5" s="29">
        <v>6</v>
      </c>
      <c r="O5" s="29">
        <v>20</v>
      </c>
      <c r="P5" s="29">
        <v>0</v>
      </c>
      <c r="Q5" s="30">
        <v>6</v>
      </c>
      <c r="R5" s="30">
        <v>11</v>
      </c>
      <c r="S5" s="26">
        <f t="shared" ref="S5:S6" si="2">SUM(H5:R5)</f>
        <v>50</v>
      </c>
      <c r="T5" s="7">
        <f t="shared" ref="T5:T6" si="3">S5/100</f>
        <v>0.5</v>
      </c>
      <c r="U5" s="23" t="s">
        <v>156</v>
      </c>
    </row>
    <row r="6" spans="1:21" ht="15" customHeight="1" x14ac:dyDescent="0.3">
      <c r="A6" s="8" t="s">
        <v>88</v>
      </c>
      <c r="B6" s="8" t="s">
        <v>89</v>
      </c>
      <c r="C6" s="8" t="s">
        <v>90</v>
      </c>
      <c r="D6" s="10">
        <v>4</v>
      </c>
      <c r="E6" s="11" t="s">
        <v>91</v>
      </c>
      <c r="F6" s="11" t="s">
        <v>153</v>
      </c>
      <c r="G6" s="8" t="s">
        <v>84</v>
      </c>
      <c r="H6" s="29">
        <v>4</v>
      </c>
      <c r="I6" s="29">
        <v>1</v>
      </c>
      <c r="J6" s="29">
        <v>0</v>
      </c>
      <c r="K6" s="29">
        <v>0</v>
      </c>
      <c r="L6" s="29">
        <v>0</v>
      </c>
      <c r="M6" s="29">
        <v>0</v>
      </c>
      <c r="N6" s="29">
        <v>7</v>
      </c>
      <c r="O6" s="29">
        <v>18</v>
      </c>
      <c r="P6" s="29">
        <v>0</v>
      </c>
      <c r="Q6" s="30">
        <v>0</v>
      </c>
      <c r="R6" s="30">
        <v>20</v>
      </c>
      <c r="S6" s="26">
        <f t="shared" si="2"/>
        <v>50</v>
      </c>
      <c r="T6" s="7">
        <f t="shared" si="3"/>
        <v>0.5</v>
      </c>
      <c r="U6" s="23" t="s">
        <v>156</v>
      </c>
    </row>
    <row r="7" spans="1:21" ht="15" customHeight="1" x14ac:dyDescent="0.3">
      <c r="A7" s="8" t="s">
        <v>92</v>
      </c>
      <c r="B7" s="8" t="s">
        <v>93</v>
      </c>
      <c r="C7" s="8" t="s">
        <v>94</v>
      </c>
      <c r="D7" s="10">
        <v>11</v>
      </c>
      <c r="E7" s="11" t="s">
        <v>91</v>
      </c>
      <c r="F7" s="11" t="s">
        <v>153</v>
      </c>
      <c r="G7" s="8" t="s">
        <v>84</v>
      </c>
      <c r="H7" s="29">
        <v>3</v>
      </c>
      <c r="I7" s="29">
        <v>1</v>
      </c>
      <c r="J7" s="29">
        <v>0</v>
      </c>
      <c r="K7" s="29">
        <v>0</v>
      </c>
      <c r="L7" s="29">
        <v>0</v>
      </c>
      <c r="M7" s="29">
        <v>4</v>
      </c>
      <c r="N7" s="29">
        <v>6</v>
      </c>
      <c r="O7" s="29">
        <v>10</v>
      </c>
      <c r="P7" s="29">
        <v>0</v>
      </c>
      <c r="Q7" s="30">
        <v>0</v>
      </c>
      <c r="R7" s="30">
        <v>10</v>
      </c>
      <c r="S7" s="26">
        <f t="shared" si="0"/>
        <v>34</v>
      </c>
      <c r="T7" s="7">
        <f t="shared" si="1"/>
        <v>0.34</v>
      </c>
      <c r="U7" s="23" t="s">
        <v>57</v>
      </c>
    </row>
    <row r="8" spans="1:21" ht="15" customHeight="1" x14ac:dyDescent="0.3">
      <c r="A8" s="8" t="s">
        <v>104</v>
      </c>
      <c r="B8" s="15" t="s">
        <v>82</v>
      </c>
      <c r="C8" s="15" t="s">
        <v>105</v>
      </c>
      <c r="D8" s="14">
        <v>3</v>
      </c>
      <c r="E8" s="14" t="s">
        <v>91</v>
      </c>
      <c r="F8" s="11" t="s">
        <v>153</v>
      </c>
      <c r="G8" s="9" t="s">
        <v>84</v>
      </c>
      <c r="H8" s="31">
        <v>3</v>
      </c>
      <c r="I8" s="31">
        <v>2</v>
      </c>
      <c r="J8" s="31">
        <v>0</v>
      </c>
      <c r="K8" s="31">
        <v>4</v>
      </c>
      <c r="L8" s="31">
        <v>0</v>
      </c>
      <c r="M8" s="31">
        <v>0</v>
      </c>
      <c r="N8" s="31">
        <v>3</v>
      </c>
      <c r="O8" s="31">
        <v>3</v>
      </c>
      <c r="P8" s="31">
        <v>2</v>
      </c>
      <c r="Q8" s="30">
        <v>0</v>
      </c>
      <c r="R8" s="30">
        <v>14</v>
      </c>
      <c r="S8" s="26">
        <f t="shared" ref="S8" si="4">SUM(H8:R8)</f>
        <v>31</v>
      </c>
      <c r="T8" s="7">
        <f t="shared" ref="T8" si="5">S8/100</f>
        <v>0.31</v>
      </c>
      <c r="U8" s="23" t="s">
        <v>57</v>
      </c>
    </row>
    <row r="9" spans="1:21" ht="15" customHeight="1" x14ac:dyDescent="0.3">
      <c r="A9" s="8" t="s">
        <v>95</v>
      </c>
      <c r="B9" s="9" t="s">
        <v>96</v>
      </c>
      <c r="C9" s="9" t="s">
        <v>97</v>
      </c>
      <c r="D9" s="14">
        <v>14</v>
      </c>
      <c r="E9" s="14" t="s">
        <v>98</v>
      </c>
      <c r="F9" s="11" t="s">
        <v>153</v>
      </c>
      <c r="G9" s="15" t="s">
        <v>84</v>
      </c>
      <c r="H9" s="31">
        <v>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4</v>
      </c>
      <c r="O9" s="31">
        <v>8</v>
      </c>
      <c r="P9" s="31">
        <v>0</v>
      </c>
      <c r="Q9" s="30">
        <v>0</v>
      </c>
      <c r="R9" s="30">
        <v>14</v>
      </c>
      <c r="S9" s="26">
        <f t="shared" si="0"/>
        <v>28</v>
      </c>
      <c r="T9" s="7">
        <f t="shared" si="1"/>
        <v>0.28000000000000003</v>
      </c>
      <c r="U9" s="23" t="s">
        <v>57</v>
      </c>
    </row>
    <row r="10" spans="1:21" ht="15" customHeight="1" x14ac:dyDescent="0.3">
      <c r="A10" s="8" t="s">
        <v>99</v>
      </c>
      <c r="B10" s="9" t="s">
        <v>100</v>
      </c>
      <c r="C10" s="9" t="s">
        <v>101</v>
      </c>
      <c r="D10" s="14">
        <v>13</v>
      </c>
      <c r="E10" s="14" t="s">
        <v>83</v>
      </c>
      <c r="F10" s="11" t="s">
        <v>153</v>
      </c>
      <c r="G10" s="15" t="s">
        <v>84</v>
      </c>
      <c r="H10" s="31">
        <v>3</v>
      </c>
      <c r="I10" s="31">
        <v>0</v>
      </c>
      <c r="J10" s="31">
        <v>2</v>
      </c>
      <c r="K10" s="31">
        <v>0</v>
      </c>
      <c r="L10" s="31">
        <v>0</v>
      </c>
      <c r="M10" s="31">
        <v>0</v>
      </c>
      <c r="N10" s="31">
        <v>4</v>
      </c>
      <c r="O10" s="31">
        <v>6</v>
      </c>
      <c r="P10" s="31">
        <v>2</v>
      </c>
      <c r="Q10" s="30">
        <v>2</v>
      </c>
      <c r="R10" s="30">
        <v>8</v>
      </c>
      <c r="S10" s="26">
        <f t="shared" si="0"/>
        <v>27</v>
      </c>
      <c r="T10" s="7">
        <f t="shared" si="1"/>
        <v>0.27</v>
      </c>
      <c r="U10" s="23" t="s">
        <v>57</v>
      </c>
    </row>
    <row r="11" spans="1:21" ht="15" customHeight="1" x14ac:dyDescent="0.3">
      <c r="A11" s="8" t="s">
        <v>102</v>
      </c>
      <c r="B11" s="9" t="s">
        <v>103</v>
      </c>
      <c r="C11" s="9" t="s">
        <v>53</v>
      </c>
      <c r="D11" s="14">
        <v>8</v>
      </c>
      <c r="E11" s="14" t="s">
        <v>98</v>
      </c>
      <c r="F11" s="11" t="s">
        <v>153</v>
      </c>
      <c r="G11" s="15" t="s">
        <v>84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2</v>
      </c>
      <c r="N11" s="31">
        <v>5</v>
      </c>
      <c r="O11" s="31">
        <v>2</v>
      </c>
      <c r="P11" s="31">
        <v>0</v>
      </c>
      <c r="Q11" s="30">
        <v>0</v>
      </c>
      <c r="R11" s="30">
        <v>16</v>
      </c>
      <c r="S11" s="26">
        <f t="shared" si="0"/>
        <v>26</v>
      </c>
      <c r="T11" s="7">
        <f t="shared" si="1"/>
        <v>0.26</v>
      </c>
      <c r="U11" s="23" t="s">
        <v>57</v>
      </c>
    </row>
    <row r="12" spans="1:21" ht="15" customHeight="1" x14ac:dyDescent="0.3">
      <c r="A12" s="8" t="s">
        <v>106</v>
      </c>
      <c r="B12" s="8" t="s">
        <v>107</v>
      </c>
      <c r="C12" s="8" t="s">
        <v>108</v>
      </c>
      <c r="D12" s="10">
        <v>7</v>
      </c>
      <c r="E12" s="11" t="s">
        <v>98</v>
      </c>
      <c r="F12" s="11" t="s">
        <v>153</v>
      </c>
      <c r="G12" s="8" t="s">
        <v>84</v>
      </c>
      <c r="H12" s="29">
        <v>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4</v>
      </c>
      <c r="O12" s="29">
        <v>6</v>
      </c>
      <c r="P12" s="29">
        <v>0</v>
      </c>
      <c r="Q12" s="30">
        <v>0</v>
      </c>
      <c r="R12" s="30">
        <v>12</v>
      </c>
      <c r="S12" s="26">
        <f t="shared" si="0"/>
        <v>24</v>
      </c>
      <c r="T12" s="7">
        <f t="shared" si="1"/>
        <v>0.24</v>
      </c>
      <c r="U12" s="23" t="s">
        <v>57</v>
      </c>
    </row>
    <row r="13" spans="1:21" ht="15" customHeight="1" x14ac:dyDescent="0.3">
      <c r="A13" s="8" t="s">
        <v>109</v>
      </c>
      <c r="B13" s="9" t="s">
        <v>110</v>
      </c>
      <c r="C13" s="9" t="s">
        <v>111</v>
      </c>
      <c r="D13" s="14">
        <v>15</v>
      </c>
      <c r="E13" s="14" t="s">
        <v>83</v>
      </c>
      <c r="F13" s="11" t="s">
        <v>153</v>
      </c>
      <c r="G13" s="15" t="s">
        <v>84</v>
      </c>
      <c r="H13" s="31">
        <v>3</v>
      </c>
      <c r="I13" s="31">
        <v>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0">
        <v>0</v>
      </c>
      <c r="R13" s="30">
        <v>14</v>
      </c>
      <c r="S13" s="26">
        <f t="shared" si="0"/>
        <v>21</v>
      </c>
      <c r="T13" s="7">
        <f t="shared" si="1"/>
        <v>0.21</v>
      </c>
      <c r="U13" s="23" t="s">
        <v>57</v>
      </c>
    </row>
    <row r="14" spans="1:21" ht="15" customHeight="1" x14ac:dyDescent="0.3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26">
        <f t="shared" si="0"/>
        <v>0</v>
      </c>
      <c r="T14" s="7">
        <f t="shared" si="1"/>
        <v>0</v>
      </c>
      <c r="U14" s="23"/>
    </row>
    <row r="15" spans="1:21" ht="15" customHeight="1" x14ac:dyDescent="0.3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26">
        <f t="shared" si="0"/>
        <v>0</v>
      </c>
      <c r="T15" s="7">
        <f t="shared" si="1"/>
        <v>0</v>
      </c>
      <c r="U15" s="23"/>
    </row>
    <row r="16" spans="1:21" ht="15" customHeight="1" x14ac:dyDescent="0.3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26">
        <f t="shared" si="0"/>
        <v>0</v>
      </c>
      <c r="T16" s="7">
        <f t="shared" si="1"/>
        <v>0</v>
      </c>
      <c r="U16" s="23"/>
    </row>
    <row r="17" spans="1:21" ht="15" customHeight="1" x14ac:dyDescent="0.3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26">
        <f t="shared" si="0"/>
        <v>0</v>
      </c>
      <c r="T17" s="7">
        <f t="shared" si="1"/>
        <v>0</v>
      </c>
      <c r="U17" s="23"/>
    </row>
  </sheetData>
  <sortState ref="A4:T17">
    <sortCondition descending="1" ref="T4:T17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"/>
  <sheetViews>
    <sheetView zoomScale="80" zoomScaleNormal="80" workbookViewId="0">
      <selection activeCell="A11" sqref="A11:Y43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9.7265625" customWidth="1"/>
    <col min="7" max="7" width="30.453125" bestFit="1" customWidth="1"/>
    <col min="8" max="16" width="10.453125" customWidth="1"/>
    <col min="17" max="22" width="10.453125" style="25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22</v>
      </c>
      <c r="R2" s="24" t="s">
        <v>23</v>
      </c>
      <c r="S2" s="24" t="s">
        <v>24</v>
      </c>
      <c r="T2" s="24" t="s">
        <v>25</v>
      </c>
      <c r="U2" s="28" t="s">
        <v>28</v>
      </c>
      <c r="V2" s="28" t="s">
        <v>31</v>
      </c>
      <c r="W2" s="24" t="s">
        <v>4</v>
      </c>
      <c r="X2" s="6" t="s">
        <v>18</v>
      </c>
      <c r="Y2" s="24" t="s">
        <v>17</v>
      </c>
    </row>
    <row r="3" spans="1:25" s="4" customFormat="1" ht="25" customHeight="1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 customHeight="1" x14ac:dyDescent="0.3">
      <c r="A4" s="8" t="s">
        <v>114</v>
      </c>
      <c r="B4" s="8" t="s">
        <v>115</v>
      </c>
      <c r="C4" s="8" t="s">
        <v>101</v>
      </c>
      <c r="D4" s="10">
        <v>17</v>
      </c>
      <c r="E4" s="11">
        <v>10</v>
      </c>
      <c r="F4" s="11" t="s">
        <v>153</v>
      </c>
      <c r="G4" s="8" t="s">
        <v>84</v>
      </c>
      <c r="H4" s="12">
        <v>0</v>
      </c>
      <c r="I4" s="12">
        <v>0</v>
      </c>
      <c r="J4" s="12">
        <v>0</v>
      </c>
      <c r="K4" s="12">
        <v>2</v>
      </c>
      <c r="L4" s="12">
        <v>1</v>
      </c>
      <c r="M4" s="12">
        <v>0</v>
      </c>
      <c r="N4" s="12">
        <v>2</v>
      </c>
      <c r="O4" s="12">
        <v>4</v>
      </c>
      <c r="P4" s="12">
        <v>0</v>
      </c>
      <c r="Q4" s="13">
        <v>0</v>
      </c>
      <c r="R4" s="13">
        <v>2</v>
      </c>
      <c r="S4" s="13">
        <v>4</v>
      </c>
      <c r="T4" s="13">
        <v>1</v>
      </c>
      <c r="U4" s="13">
        <v>9</v>
      </c>
      <c r="V4" s="13">
        <v>11</v>
      </c>
      <c r="W4" s="26">
        <f t="shared" ref="W4:W10" si="0">SUM(H4:V4)</f>
        <v>36</v>
      </c>
      <c r="X4" s="7">
        <f t="shared" ref="X4:X10" si="1">W4/70</f>
        <v>0.51428571428571423</v>
      </c>
      <c r="Y4" s="23" t="s">
        <v>55</v>
      </c>
    </row>
    <row r="5" spans="1:25" ht="15" customHeight="1" x14ac:dyDescent="0.3">
      <c r="A5" s="8" t="s">
        <v>116</v>
      </c>
      <c r="B5" s="9" t="s">
        <v>117</v>
      </c>
      <c r="C5" s="9" t="s">
        <v>118</v>
      </c>
      <c r="D5" s="14">
        <v>10</v>
      </c>
      <c r="E5" s="14">
        <v>10</v>
      </c>
      <c r="F5" s="11" t="s">
        <v>153</v>
      </c>
      <c r="G5" s="15" t="s">
        <v>84</v>
      </c>
      <c r="H5" s="16">
        <v>1</v>
      </c>
      <c r="I5" s="16">
        <v>1</v>
      </c>
      <c r="J5" s="16">
        <v>1</v>
      </c>
      <c r="K5" s="16">
        <v>2</v>
      </c>
      <c r="L5" s="16">
        <v>2</v>
      </c>
      <c r="M5" s="16">
        <v>2</v>
      </c>
      <c r="N5" s="16">
        <v>0</v>
      </c>
      <c r="O5" s="16">
        <v>2</v>
      </c>
      <c r="P5" s="16">
        <v>3</v>
      </c>
      <c r="Q5" s="13">
        <v>0</v>
      </c>
      <c r="R5" s="13">
        <v>2</v>
      </c>
      <c r="S5" s="13">
        <v>0</v>
      </c>
      <c r="T5" s="13">
        <v>1</v>
      </c>
      <c r="U5" s="13">
        <v>0</v>
      </c>
      <c r="V5" s="13">
        <v>2</v>
      </c>
      <c r="W5" s="26">
        <f t="shared" si="0"/>
        <v>19</v>
      </c>
      <c r="X5" s="7">
        <f t="shared" si="1"/>
        <v>0.27142857142857141</v>
      </c>
      <c r="Y5" s="23" t="s">
        <v>57</v>
      </c>
    </row>
    <row r="6" spans="1:25" ht="15" customHeight="1" x14ac:dyDescent="0.3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26">
        <f t="shared" si="0"/>
        <v>0</v>
      </c>
      <c r="X6" s="7">
        <f t="shared" si="1"/>
        <v>0</v>
      </c>
      <c r="Y6" s="23"/>
    </row>
    <row r="7" spans="1:25" ht="15" customHeight="1" x14ac:dyDescent="0.3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26">
        <f t="shared" si="0"/>
        <v>0</v>
      </c>
      <c r="X7" s="7">
        <f t="shared" si="1"/>
        <v>0</v>
      </c>
      <c r="Y7" s="23"/>
    </row>
    <row r="8" spans="1:25" ht="15" customHeight="1" x14ac:dyDescent="0.3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13"/>
      <c r="T8" s="13"/>
      <c r="U8" s="13"/>
      <c r="V8" s="13"/>
      <c r="W8" s="26">
        <f t="shared" si="0"/>
        <v>0</v>
      </c>
      <c r="X8" s="7">
        <f t="shared" si="1"/>
        <v>0</v>
      </c>
      <c r="Y8" s="23"/>
    </row>
    <row r="9" spans="1:25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6">
        <f t="shared" si="0"/>
        <v>0</v>
      </c>
      <c r="X9" s="7">
        <f t="shared" si="1"/>
        <v>0</v>
      </c>
      <c r="Y9" s="23"/>
    </row>
    <row r="10" spans="1:25" ht="15" customHeight="1" x14ac:dyDescent="0.3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6">
        <f t="shared" si="0"/>
        <v>0</v>
      </c>
      <c r="X10" s="7">
        <f t="shared" si="1"/>
        <v>0</v>
      </c>
      <c r="Y10" s="23"/>
    </row>
  </sheetData>
  <sortState ref="A4:X10">
    <sortCondition descending="1" ref="X4:X10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"/>
  <sheetViews>
    <sheetView tabSelected="1" zoomScale="80" zoomScaleNormal="80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3.81640625" customWidth="1"/>
    <col min="7" max="7" width="30.453125" bestFit="1" customWidth="1"/>
    <col min="8" max="16" width="10.453125" customWidth="1"/>
    <col min="17" max="22" width="10.453125" style="25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2" t="s">
        <v>157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40" customHeight="1" x14ac:dyDescent="0.25">
      <c r="A2" s="28" t="s">
        <v>0</v>
      </c>
      <c r="B2" s="28" t="s">
        <v>1</v>
      </c>
      <c r="C2" s="28" t="s">
        <v>2</v>
      </c>
      <c r="D2" s="28" t="s">
        <v>19</v>
      </c>
      <c r="E2" s="28" t="s">
        <v>20</v>
      </c>
      <c r="F2" s="28" t="s">
        <v>3</v>
      </c>
      <c r="G2" s="28" t="s">
        <v>21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22</v>
      </c>
      <c r="R2" s="28" t="s">
        <v>23</v>
      </c>
      <c r="S2" s="28" t="s">
        <v>24</v>
      </c>
      <c r="T2" s="28" t="s">
        <v>25</v>
      </c>
      <c r="U2" s="28" t="s">
        <v>28</v>
      </c>
      <c r="V2" s="28" t="s">
        <v>31</v>
      </c>
      <c r="W2" s="28" t="s">
        <v>4</v>
      </c>
      <c r="X2" s="6" t="s">
        <v>18</v>
      </c>
      <c r="Y2" s="28" t="s">
        <v>17</v>
      </c>
    </row>
    <row r="3" spans="1:25" s="4" customFormat="1" ht="25" customHeight="1" x14ac:dyDescent="0.2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 customHeight="1" x14ac:dyDescent="0.3">
      <c r="A4" s="8" t="s">
        <v>112</v>
      </c>
      <c r="B4" s="8" t="s">
        <v>113</v>
      </c>
      <c r="C4" s="8" t="s">
        <v>87</v>
      </c>
      <c r="D4" s="10">
        <v>2</v>
      </c>
      <c r="E4" s="11">
        <v>11</v>
      </c>
      <c r="F4" s="11" t="s">
        <v>153</v>
      </c>
      <c r="G4" s="8" t="s">
        <v>84</v>
      </c>
      <c r="H4" s="12">
        <v>1</v>
      </c>
      <c r="I4" s="12">
        <v>1</v>
      </c>
      <c r="J4" s="12">
        <v>1</v>
      </c>
      <c r="K4" s="12">
        <v>2</v>
      </c>
      <c r="L4" s="12">
        <v>0</v>
      </c>
      <c r="M4" s="12">
        <v>2</v>
      </c>
      <c r="N4" s="12">
        <v>1</v>
      </c>
      <c r="O4" s="12">
        <v>4</v>
      </c>
      <c r="P4" s="12">
        <v>3</v>
      </c>
      <c r="Q4" s="13">
        <v>2</v>
      </c>
      <c r="R4" s="13">
        <v>2</v>
      </c>
      <c r="S4" s="13">
        <v>10</v>
      </c>
      <c r="T4" s="13">
        <v>1</v>
      </c>
      <c r="U4" s="13">
        <v>3</v>
      </c>
      <c r="V4" s="13">
        <v>5</v>
      </c>
      <c r="W4" s="26">
        <f t="shared" ref="W4:W10" si="0">SUM(H4:V4)</f>
        <v>38</v>
      </c>
      <c r="X4" s="7">
        <f t="shared" ref="X4:X10" si="1">W4/70</f>
        <v>0.54285714285714282</v>
      </c>
      <c r="Y4" s="23" t="s">
        <v>55</v>
      </c>
    </row>
    <row r="5" spans="1:25" ht="15" customHeight="1" x14ac:dyDescent="0.3">
      <c r="A5" s="8" t="s">
        <v>119</v>
      </c>
      <c r="B5" s="9" t="s">
        <v>120</v>
      </c>
      <c r="C5" s="9" t="s">
        <v>121</v>
      </c>
      <c r="D5" s="14">
        <v>16</v>
      </c>
      <c r="E5" s="14">
        <v>11</v>
      </c>
      <c r="F5" s="11" t="s">
        <v>153</v>
      </c>
      <c r="G5" s="15" t="s">
        <v>84</v>
      </c>
      <c r="H5" s="16">
        <v>0</v>
      </c>
      <c r="I5" s="16">
        <v>0</v>
      </c>
      <c r="J5" s="16">
        <v>1</v>
      </c>
      <c r="K5" s="16">
        <v>0</v>
      </c>
      <c r="L5" s="16">
        <v>2</v>
      </c>
      <c r="M5" s="16">
        <v>1</v>
      </c>
      <c r="N5" s="16">
        <v>0</v>
      </c>
      <c r="O5" s="16">
        <v>3</v>
      </c>
      <c r="P5" s="16">
        <v>0</v>
      </c>
      <c r="Q5" s="13">
        <v>0</v>
      </c>
      <c r="R5" s="13">
        <v>2</v>
      </c>
      <c r="S5" s="13">
        <v>3</v>
      </c>
      <c r="T5" s="13">
        <v>0</v>
      </c>
      <c r="U5" s="13">
        <v>3</v>
      </c>
      <c r="V5" s="13">
        <v>6</v>
      </c>
      <c r="W5" s="26">
        <f t="shared" si="0"/>
        <v>21</v>
      </c>
      <c r="X5" s="7">
        <f t="shared" si="1"/>
        <v>0.3</v>
      </c>
      <c r="Y5" s="23" t="s">
        <v>57</v>
      </c>
    </row>
    <row r="6" spans="1:25" ht="15" customHeight="1" x14ac:dyDescent="0.3">
      <c r="A6" s="8" t="s">
        <v>122</v>
      </c>
      <c r="B6" s="8" t="s">
        <v>100</v>
      </c>
      <c r="C6" s="8" t="s">
        <v>123</v>
      </c>
      <c r="D6" s="10">
        <v>12</v>
      </c>
      <c r="E6" s="11">
        <v>11</v>
      </c>
      <c r="F6" s="11" t="s">
        <v>153</v>
      </c>
      <c r="G6" s="8" t="s">
        <v>84</v>
      </c>
      <c r="H6" s="12">
        <v>1</v>
      </c>
      <c r="I6" s="12">
        <v>0</v>
      </c>
      <c r="J6" s="12">
        <v>1</v>
      </c>
      <c r="K6" s="12">
        <v>2</v>
      </c>
      <c r="L6" s="12">
        <v>1</v>
      </c>
      <c r="M6" s="12">
        <v>0</v>
      </c>
      <c r="N6" s="12">
        <v>0</v>
      </c>
      <c r="O6" s="12">
        <v>0</v>
      </c>
      <c r="P6" s="12">
        <v>0</v>
      </c>
      <c r="Q6" s="13">
        <v>0</v>
      </c>
      <c r="R6" s="13">
        <v>3</v>
      </c>
      <c r="S6" s="13">
        <v>2</v>
      </c>
      <c r="T6" s="13">
        <v>2</v>
      </c>
      <c r="U6" s="13">
        <v>6</v>
      </c>
      <c r="V6" s="13">
        <v>3</v>
      </c>
      <c r="W6" s="26">
        <f t="shared" si="0"/>
        <v>21</v>
      </c>
      <c r="X6" s="7">
        <f t="shared" si="1"/>
        <v>0.3</v>
      </c>
      <c r="Y6" s="23" t="s">
        <v>57</v>
      </c>
    </row>
    <row r="7" spans="1:25" ht="15" customHeight="1" x14ac:dyDescent="0.3">
      <c r="A7" s="8" t="s">
        <v>124</v>
      </c>
      <c r="B7" s="8" t="s">
        <v>125</v>
      </c>
      <c r="C7" s="8" t="s">
        <v>126</v>
      </c>
      <c r="D7" s="10">
        <v>9</v>
      </c>
      <c r="E7" s="11">
        <v>11</v>
      </c>
      <c r="F7" s="11" t="s">
        <v>153</v>
      </c>
      <c r="G7" s="8" t="s">
        <v>84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1</v>
      </c>
      <c r="N7" s="12">
        <v>0</v>
      </c>
      <c r="O7" s="12">
        <v>0</v>
      </c>
      <c r="P7" s="12">
        <v>0</v>
      </c>
      <c r="Q7" s="13">
        <v>2</v>
      </c>
      <c r="R7" s="13">
        <v>2</v>
      </c>
      <c r="S7" s="13">
        <v>0</v>
      </c>
      <c r="T7" s="13">
        <v>1</v>
      </c>
      <c r="U7" s="13">
        <v>0</v>
      </c>
      <c r="V7" s="13">
        <v>7</v>
      </c>
      <c r="W7" s="26">
        <f t="shared" si="0"/>
        <v>14</v>
      </c>
      <c r="X7" s="7">
        <f t="shared" si="1"/>
        <v>0.2</v>
      </c>
      <c r="Y7" s="23" t="s">
        <v>57</v>
      </c>
    </row>
    <row r="8" spans="1:25" ht="15" customHeight="1" x14ac:dyDescent="0.3">
      <c r="A8" s="8" t="s">
        <v>127</v>
      </c>
      <c r="B8" s="9" t="s">
        <v>128</v>
      </c>
      <c r="C8" s="9" t="s">
        <v>129</v>
      </c>
      <c r="D8" s="14">
        <v>1</v>
      </c>
      <c r="E8" s="14">
        <v>11</v>
      </c>
      <c r="F8" s="11" t="s">
        <v>153</v>
      </c>
      <c r="G8" s="15" t="s">
        <v>84</v>
      </c>
      <c r="H8" s="16">
        <v>1</v>
      </c>
      <c r="I8" s="16">
        <v>0</v>
      </c>
      <c r="J8" s="16">
        <v>0</v>
      </c>
      <c r="K8" s="16">
        <v>0</v>
      </c>
      <c r="L8" s="16">
        <v>2</v>
      </c>
      <c r="M8" s="16">
        <v>2</v>
      </c>
      <c r="N8" s="16">
        <v>0</v>
      </c>
      <c r="O8" s="16">
        <v>0</v>
      </c>
      <c r="P8" s="16">
        <v>0</v>
      </c>
      <c r="Q8" s="13">
        <v>0</v>
      </c>
      <c r="R8" s="13">
        <v>2</v>
      </c>
      <c r="S8" s="13">
        <v>0</v>
      </c>
      <c r="T8" s="13">
        <v>1</v>
      </c>
      <c r="U8" s="13">
        <v>0</v>
      </c>
      <c r="V8" s="13">
        <v>5</v>
      </c>
      <c r="W8" s="26">
        <f t="shared" si="0"/>
        <v>13</v>
      </c>
      <c r="X8" s="7">
        <f t="shared" si="1"/>
        <v>0.18571428571428572</v>
      </c>
      <c r="Y8" s="23" t="s">
        <v>57</v>
      </c>
    </row>
    <row r="9" spans="1:25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6">
        <f t="shared" si="0"/>
        <v>0</v>
      </c>
      <c r="X9" s="7">
        <f t="shared" si="1"/>
        <v>0</v>
      </c>
      <c r="Y9" s="23"/>
    </row>
    <row r="10" spans="1:25" ht="15" customHeight="1" x14ac:dyDescent="0.3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6">
        <f t="shared" si="0"/>
        <v>0</v>
      </c>
      <c r="X10" s="7">
        <f t="shared" si="1"/>
        <v>0</v>
      </c>
      <c r="Y10" s="23"/>
    </row>
  </sheetData>
  <sortState ref="A4:X10">
    <sortCondition descending="1" ref="X4:X10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User</cp:lastModifiedBy>
  <cp:lastPrinted>2005-08-11T17:12:21Z</cp:lastPrinted>
  <dcterms:created xsi:type="dcterms:W3CDTF">2012-11-13T07:08:16Z</dcterms:created>
  <dcterms:modified xsi:type="dcterms:W3CDTF">2023-01-22T15:24:48Z</dcterms:modified>
</cp:coreProperties>
</file>